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3楼结构仓库改造工程量" sheetId="2" r:id="rId1"/>
  </sheets>
  <definedNames>
    <definedName name="_xlnm.Print_Area" localSheetId="0">'3楼结构仓库改造工程量'!$A$1:$G$52</definedName>
    <definedName name="_xlnm.Print_Titles" localSheetId="0">'3楼结构仓库改造工程量'!$1:$2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<sst xmlns="http://schemas.openxmlformats.org/spreadsheetml/2006/main" count="137" uniqueCount="99">
  <si>
    <t>深九电器光明分厂3楼仓库改造工程量清单</t>
  </si>
  <si>
    <t>序号</t>
  </si>
  <si>
    <t>品名规格</t>
  </si>
  <si>
    <t>单位</t>
  </si>
  <si>
    <t>工程量</t>
  </si>
  <si>
    <t>单价（元）</t>
  </si>
  <si>
    <t>小计</t>
  </si>
  <si>
    <t>备注</t>
  </si>
  <si>
    <t>一、拆除部分</t>
  </si>
  <si>
    <t>单玻隔断拆除</t>
  </si>
  <si>
    <r>
      <rPr>
        <sz val="11"/>
        <rFont val="微软雅黑"/>
        <charset val="134"/>
      </rPr>
      <t>M</t>
    </r>
    <r>
      <rPr>
        <vertAlign val="superscript"/>
        <sz val="11"/>
        <rFont val="微软雅黑"/>
        <charset val="134"/>
      </rPr>
      <t>2</t>
    </r>
  </si>
  <si>
    <t>拆除后的铝合金骨架需要放到物业指定位置</t>
  </si>
  <si>
    <t>实墙拆除</t>
  </si>
  <si>
    <t>SMT车间+仓库后门实墙拆除</t>
  </si>
  <si>
    <t>原墙体开双开门洞</t>
  </si>
  <si>
    <t>项</t>
  </si>
  <si>
    <t>需要可放入净宽2*2.2M的防火卷帘门</t>
  </si>
  <si>
    <t>二、装修部分</t>
  </si>
  <si>
    <t>新建15cm轻质砖墙</t>
  </si>
  <si>
    <t>层高4.3米</t>
  </si>
  <si>
    <t>轻质砖墙批灰+乳胶漆</t>
  </si>
  <si>
    <t>人工，批灰，打磨，刷漆</t>
  </si>
  <si>
    <t>门粱</t>
  </si>
  <si>
    <t>条</t>
  </si>
  <si>
    <t>人工，水泥，钢筋</t>
  </si>
  <si>
    <t>构造柱</t>
  </si>
  <si>
    <t>根</t>
  </si>
  <si>
    <t>4米左右需要设置一根</t>
  </si>
  <si>
    <t>新装防火双开门 2*2.2M</t>
  </si>
  <si>
    <t>膛</t>
  </si>
  <si>
    <t>甲级防火门，带证</t>
  </si>
  <si>
    <t>新装防火卷闸门</t>
  </si>
  <si>
    <t>净宽2*2.2M</t>
  </si>
  <si>
    <t>新装防火单开门 1.0*2.1M</t>
  </si>
  <si>
    <t>利旧防火双开门 1.8*2.1M</t>
  </si>
  <si>
    <t>车间防火门拆除后利旧安装到仓库后门，含拆除费</t>
  </si>
  <si>
    <t>利旧防火双开门 1.6*2.1M</t>
  </si>
  <si>
    <t>车间防火门拆除后利旧安装到车间后门通道，含拆除费</t>
  </si>
  <si>
    <t>利旧单开防火门0.9*2.1M</t>
  </si>
  <si>
    <t>利旧安装到贵重辅料仓</t>
  </si>
  <si>
    <t>门禁锁</t>
  </si>
  <si>
    <t>套</t>
  </si>
  <si>
    <t>仓库前后两个门安装门禁锁，品牌：国标</t>
  </si>
  <si>
    <t>强电布管布线</t>
  </si>
  <si>
    <t>含消防电、办公卡位插座、以及灯开关灯</t>
  </si>
  <si>
    <t>1200mm双管防爆灯</t>
  </si>
  <si>
    <t>盏</t>
  </si>
  <si>
    <t>监控布管布线</t>
  </si>
  <si>
    <t>位</t>
  </si>
  <si>
    <t>1楼+3楼布线距离在两箱网线内（305米*2），需支持POE供电</t>
  </si>
  <si>
    <t>原天花及墙体修复</t>
  </si>
  <si>
    <t>原办公室区域拆除天花及墙体后与新建仓库墙体连接部分需修复，含人工及材料</t>
  </si>
  <si>
    <t>防晒玻璃膜</t>
  </si>
  <si>
    <t>后窗户隔热使用</t>
  </si>
  <si>
    <t>新装2P挂式空调</t>
  </si>
  <si>
    <t>台</t>
  </si>
  <si>
    <t>1楼仓管员办公室新增，参考品牌：美的或格力</t>
  </si>
  <si>
    <t>新装5P天花机空调</t>
  </si>
  <si>
    <t>3楼仓管员+IQC检验室新增，参考品牌：美的或格力</t>
  </si>
  <si>
    <t>5P空调铜管</t>
  </si>
  <si>
    <t>米</t>
  </si>
  <si>
    <t>含排水管、保温棉、控制线</t>
  </si>
  <si>
    <t>高空作业费</t>
  </si>
  <si>
    <t>次</t>
  </si>
  <si>
    <t>起吊高空车</t>
  </si>
  <si>
    <t>安装3楼空调使用</t>
  </si>
  <si>
    <t>PVC防静电地胶</t>
  </si>
  <si>
    <t>2mm厚，品牌：国标</t>
  </si>
  <si>
    <t>分片式PVC防静电黑色网格软帘</t>
  </si>
  <si>
    <t>单片20cm，2mm厚，总高2.1米，宽1.6米，人工</t>
  </si>
  <si>
    <t>离子风机</t>
  </si>
  <si>
    <t>个</t>
  </si>
  <si>
    <t>宽度1.6米，安装到防静电黑色网格软帘上方</t>
  </si>
  <si>
    <t>分片式高透PVC软门帘</t>
  </si>
  <si>
    <t>单片15cm，1.3mm厚，总高2.1米，宽1.8米</t>
  </si>
  <si>
    <t>布艺窗帘</t>
  </si>
  <si>
    <t>单片4*5，需要两片装，材料费用淘宝参考总价1200元，带杆。需包安装</t>
  </si>
  <si>
    <t>TP-LINK 1900M 易展版吸顶AP</t>
  </si>
  <si>
    <t>TL-AP1907GC-PoE/DC易展版</t>
  </si>
  <si>
    <t>TP-LINK  5口千兆电+1光4口PoE交换机</t>
  </si>
  <si>
    <t>TL-SG2206LPF，品牌TP-LINK</t>
  </si>
  <si>
    <t>指示牌</t>
  </si>
  <si>
    <t>符合消防法规要求，品牌：国标</t>
  </si>
  <si>
    <t>应急灯</t>
  </si>
  <si>
    <t>消防放水</t>
  </si>
  <si>
    <t>物业收取</t>
  </si>
  <si>
    <t>室内消防栓改向</t>
  </si>
  <si>
    <t>符合消防法规要求</t>
  </si>
  <si>
    <t>室内消防栓</t>
  </si>
  <si>
    <t>消防二次装修申报</t>
  </si>
  <si>
    <t>三、其他工程</t>
  </si>
  <si>
    <t>垃圾外运</t>
  </si>
  <si>
    <t>成品保护费</t>
  </si>
  <si>
    <t>材料搬运</t>
  </si>
  <si>
    <t>施工措施费</t>
  </si>
  <si>
    <t>工程保险费</t>
  </si>
  <si>
    <t>卫生费</t>
  </si>
  <si>
    <t>工程总造价</t>
  </si>
  <si>
    <t>工程含税总造价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</si>
</sst>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2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4"/>
  <sheetViews>
    <sheetView tabSelected="1" zoomScale="115" zoomScaleNormal="115" workbookViewId="0">
      <pane ySplit="2" topLeftCell="A29" activePane="bottomLeft" state="frozen"/>
      <selection/>
      <selection pane="bottomLeft" activeCell="G38" sqref="G38"/>
    </sheetView>
  </sheetViews>
  <sheetFormatPr defaultColWidth="9" defaultRowHeight="16.5"/>
  <cols>
    <col min="1" max="1" width="6.5" style="1" customWidth="1"/>
    <col min="2" max="2" width="26.6333333333333" style="3" customWidth="1"/>
    <col min="3" max="3" width="6.34166666666667" style="3" customWidth="1"/>
    <col min="4" max="4" width="10.95" style="3" customWidth="1"/>
    <col min="5" max="5" width="12.4" style="3" customWidth="1"/>
    <col min="6" max="6" width="12.8833333333333" style="3" customWidth="1"/>
    <col min="7" max="7" width="38.8833333333333" style="4" customWidth="1"/>
    <col min="8" max="8" width="9" style="1"/>
    <col min="9" max="9" width="10.3833333333333" style="1"/>
    <col min="10" max="10" width="9.25" style="1"/>
    <col min="11" max="11" width="17.1333333333333" style="1" customWidth="1"/>
    <col min="12" max="35" width="9" style="1"/>
    <col min="36" max="16384" width="9" style="5"/>
  </cols>
  <sheetData>
    <row r="1" ht="47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ht="2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ht="20" customHeight="1" spans="1:7">
      <c r="A3" s="10" t="s">
        <v>8</v>
      </c>
      <c r="B3" s="10"/>
      <c r="C3" s="10"/>
      <c r="D3" s="10"/>
      <c r="E3" s="11"/>
      <c r="F3" s="10"/>
      <c r="G3" s="10"/>
    </row>
    <row r="4" s="1" customFormat="1" ht="20" customHeight="1" spans="1:7">
      <c r="A4" s="12">
        <v>1</v>
      </c>
      <c r="B4" s="12" t="s">
        <v>9</v>
      </c>
      <c r="C4" s="12" t="s">
        <v>10</v>
      </c>
      <c r="D4" s="13">
        <v>935.48</v>
      </c>
      <c r="E4" s="13"/>
      <c r="F4" s="13">
        <f>D4*E4</f>
        <v>0</v>
      </c>
      <c r="G4" s="14" t="s">
        <v>11</v>
      </c>
    </row>
    <row r="5" s="1" customFormat="1" ht="20" customHeight="1" spans="1:7">
      <c r="A5" s="12">
        <v>2</v>
      </c>
      <c r="B5" s="12" t="s">
        <v>12</v>
      </c>
      <c r="C5" s="12" t="s">
        <v>10</v>
      </c>
      <c r="D5" s="13">
        <f>36.55+11</f>
        <v>47.55</v>
      </c>
      <c r="E5" s="13"/>
      <c r="F5" s="13">
        <f>D5*E5</f>
        <v>0</v>
      </c>
      <c r="G5" s="12" t="s">
        <v>13</v>
      </c>
    </row>
    <row r="6" s="1" customFormat="1" ht="20" customHeight="1" spans="1:7">
      <c r="A6" s="12">
        <v>3</v>
      </c>
      <c r="B6" s="12" t="s">
        <v>14</v>
      </c>
      <c r="C6" s="12" t="s">
        <v>15</v>
      </c>
      <c r="D6" s="13">
        <v>1</v>
      </c>
      <c r="E6" s="13"/>
      <c r="F6" s="13">
        <f>D6*E6</f>
        <v>0</v>
      </c>
      <c r="G6" s="12" t="s">
        <v>16</v>
      </c>
    </row>
    <row r="7" s="1" customFormat="1" ht="20" customHeight="1" spans="1:7">
      <c r="A7" s="9"/>
      <c r="B7" s="12" t="s">
        <v>6</v>
      </c>
      <c r="C7" s="12"/>
      <c r="D7" s="13"/>
      <c r="E7" s="13"/>
      <c r="F7" s="13">
        <f>SUM(F4:F6)</f>
        <v>0</v>
      </c>
      <c r="G7" s="12"/>
    </row>
    <row r="8" s="1" customFormat="1" ht="20" customHeight="1" spans="1:7">
      <c r="A8" s="10" t="s">
        <v>17</v>
      </c>
      <c r="B8" s="10"/>
      <c r="C8" s="10"/>
      <c r="D8" s="10"/>
      <c r="E8" s="11"/>
      <c r="F8" s="10"/>
      <c r="G8" s="10"/>
    </row>
    <row r="9" s="1" customFormat="1" ht="37" customHeight="1" spans="1:7">
      <c r="A9" s="12">
        <v>1</v>
      </c>
      <c r="B9" s="12" t="s">
        <v>18</v>
      </c>
      <c r="C9" s="12" t="s">
        <v>10</v>
      </c>
      <c r="D9" s="13">
        <v>428.9</v>
      </c>
      <c r="E9" s="13"/>
      <c r="F9" s="13">
        <f t="shared" ref="F9:F15" si="0">D9*E9</f>
        <v>0</v>
      </c>
      <c r="G9" s="12" t="s">
        <v>19</v>
      </c>
    </row>
    <row r="10" s="1" customFormat="1" ht="37" customHeight="1" spans="1:7">
      <c r="A10" s="12">
        <v>2</v>
      </c>
      <c r="B10" s="12" t="s">
        <v>20</v>
      </c>
      <c r="C10" s="12" t="s">
        <v>10</v>
      </c>
      <c r="D10" s="13">
        <v>857.8</v>
      </c>
      <c r="E10" s="13"/>
      <c r="F10" s="13">
        <f t="shared" si="0"/>
        <v>0</v>
      </c>
      <c r="G10" s="12" t="s">
        <v>21</v>
      </c>
    </row>
    <row r="11" s="1" customFormat="1" ht="37" customHeight="1" spans="1:7">
      <c r="A11" s="12">
        <v>3</v>
      </c>
      <c r="B11" s="12" t="s">
        <v>22</v>
      </c>
      <c r="C11" s="12" t="s">
        <v>23</v>
      </c>
      <c r="D11" s="13">
        <v>5</v>
      </c>
      <c r="E11" s="13"/>
      <c r="F11" s="13">
        <f t="shared" si="0"/>
        <v>0</v>
      </c>
      <c r="G11" s="12" t="s">
        <v>24</v>
      </c>
    </row>
    <row r="12" s="1" customFormat="1" ht="20" customHeight="1" spans="1:7">
      <c r="A12" s="12">
        <v>4</v>
      </c>
      <c r="B12" s="12" t="s">
        <v>25</v>
      </c>
      <c r="C12" s="12" t="s">
        <v>26</v>
      </c>
      <c r="D12" s="13">
        <v>8</v>
      </c>
      <c r="E12" s="13"/>
      <c r="F12" s="13">
        <f t="shared" si="0"/>
        <v>0</v>
      </c>
      <c r="G12" s="12" t="s">
        <v>27</v>
      </c>
    </row>
    <row r="13" s="1" customFormat="1" ht="20" customHeight="1" spans="1:7">
      <c r="A13" s="12">
        <v>5</v>
      </c>
      <c r="B13" s="12" t="s">
        <v>28</v>
      </c>
      <c r="C13" s="12" t="s">
        <v>29</v>
      </c>
      <c r="D13" s="13">
        <v>2</v>
      </c>
      <c r="E13" s="13"/>
      <c r="F13" s="13">
        <f t="shared" si="0"/>
        <v>0</v>
      </c>
      <c r="G13" s="12" t="s">
        <v>30</v>
      </c>
    </row>
    <row r="14" s="1" customFormat="1" ht="20" customHeight="1" spans="1:7">
      <c r="A14" s="12">
        <v>6</v>
      </c>
      <c r="B14" s="12" t="s">
        <v>31</v>
      </c>
      <c r="C14" s="12" t="s">
        <v>10</v>
      </c>
      <c r="D14" s="13">
        <f>2*2.2</f>
        <v>4.4</v>
      </c>
      <c r="E14" s="13"/>
      <c r="F14" s="13">
        <f t="shared" si="0"/>
        <v>0</v>
      </c>
      <c r="G14" s="12" t="s">
        <v>32</v>
      </c>
    </row>
    <row r="15" s="1" customFormat="1" ht="20" customHeight="1" spans="1:7">
      <c r="A15" s="12">
        <v>7</v>
      </c>
      <c r="B15" s="12" t="s">
        <v>33</v>
      </c>
      <c r="C15" s="12" t="s">
        <v>29</v>
      </c>
      <c r="D15" s="13">
        <v>1</v>
      </c>
      <c r="E15" s="13"/>
      <c r="F15" s="13">
        <f t="shared" si="0"/>
        <v>0</v>
      </c>
      <c r="G15" s="12" t="s">
        <v>30</v>
      </c>
    </row>
    <row r="16" s="1" customFormat="1" ht="32" customHeight="1" spans="1:7">
      <c r="A16" s="12">
        <v>8</v>
      </c>
      <c r="B16" s="12" t="s">
        <v>34</v>
      </c>
      <c r="C16" s="12" t="s">
        <v>29</v>
      </c>
      <c r="D16" s="13">
        <v>1</v>
      </c>
      <c r="E16" s="13"/>
      <c r="F16" s="13">
        <f t="shared" ref="F16:F23" si="1">D16*E16</f>
        <v>0</v>
      </c>
      <c r="G16" s="12" t="s">
        <v>35</v>
      </c>
    </row>
    <row r="17" s="1" customFormat="1" ht="43" customHeight="1" spans="1:7">
      <c r="A17" s="12">
        <v>9</v>
      </c>
      <c r="B17" s="12" t="s">
        <v>36</v>
      </c>
      <c r="C17" s="12" t="s">
        <v>29</v>
      </c>
      <c r="D17" s="13">
        <v>1</v>
      </c>
      <c r="E17" s="13"/>
      <c r="F17" s="13">
        <f t="shared" si="1"/>
        <v>0</v>
      </c>
      <c r="G17" s="12" t="s">
        <v>37</v>
      </c>
    </row>
    <row r="18" s="1" customFormat="1" ht="20" customHeight="1" spans="1:7">
      <c r="A18" s="12">
        <v>10</v>
      </c>
      <c r="B18" s="12" t="s">
        <v>38</v>
      </c>
      <c r="C18" s="12" t="s">
        <v>29</v>
      </c>
      <c r="D18" s="13">
        <v>1</v>
      </c>
      <c r="E18" s="13"/>
      <c r="F18" s="13">
        <f t="shared" si="1"/>
        <v>0</v>
      </c>
      <c r="G18" s="12" t="s">
        <v>39</v>
      </c>
    </row>
    <row r="19" s="1" customFormat="1" ht="20" customHeight="1" spans="1:7">
      <c r="A19" s="12">
        <v>11</v>
      </c>
      <c r="B19" s="12" t="s">
        <v>40</v>
      </c>
      <c r="C19" s="12" t="s">
        <v>41</v>
      </c>
      <c r="D19" s="13">
        <v>2</v>
      </c>
      <c r="E19" s="13"/>
      <c r="F19" s="13">
        <f t="shared" si="1"/>
        <v>0</v>
      </c>
      <c r="G19" s="12" t="s">
        <v>42</v>
      </c>
    </row>
    <row r="20" s="1" customFormat="1" ht="20" customHeight="1" spans="1:11">
      <c r="A20" s="12">
        <v>12</v>
      </c>
      <c r="B20" s="15" t="s">
        <v>43</v>
      </c>
      <c r="C20" s="12" t="s">
        <v>10</v>
      </c>
      <c r="D20" s="13">
        <f>819.3+118</f>
        <v>937.3</v>
      </c>
      <c r="E20" s="13"/>
      <c r="F20" s="13">
        <f t="shared" si="1"/>
        <v>0</v>
      </c>
      <c r="G20" s="12" t="s">
        <v>44</v>
      </c>
      <c r="K20" s="3"/>
    </row>
    <row r="21" s="1" customFormat="1" ht="20" customHeight="1" spans="1:11">
      <c r="A21" s="12">
        <v>13</v>
      </c>
      <c r="B21" s="16" t="s">
        <v>45</v>
      </c>
      <c r="C21" s="16" t="s">
        <v>46</v>
      </c>
      <c r="D21" s="13">
        <v>60</v>
      </c>
      <c r="E21" s="15"/>
      <c r="F21" s="13">
        <f t="shared" si="1"/>
        <v>0</v>
      </c>
      <c r="G21" s="15"/>
      <c r="K21" s="3"/>
    </row>
    <row r="22" s="1" customFormat="1" ht="36" customHeight="1" spans="1:7">
      <c r="A22" s="12">
        <v>14</v>
      </c>
      <c r="B22" s="16" t="s">
        <v>47</v>
      </c>
      <c r="C22" s="16" t="s">
        <v>48</v>
      </c>
      <c r="D22" s="16">
        <v>8</v>
      </c>
      <c r="E22" s="15"/>
      <c r="F22" s="13">
        <f t="shared" si="1"/>
        <v>0</v>
      </c>
      <c r="G22" s="15" t="s">
        <v>49</v>
      </c>
    </row>
    <row r="23" s="1" customFormat="1" ht="33" spans="1:7">
      <c r="A23" s="12">
        <v>15</v>
      </c>
      <c r="B23" s="16" t="s">
        <v>50</v>
      </c>
      <c r="C23" s="16" t="s">
        <v>15</v>
      </c>
      <c r="D23" s="16">
        <v>1</v>
      </c>
      <c r="E23" s="15"/>
      <c r="F23" s="13">
        <f t="shared" si="1"/>
        <v>0</v>
      </c>
      <c r="G23" s="15" t="s">
        <v>51</v>
      </c>
    </row>
    <row r="24" s="1" customFormat="1" ht="20" customHeight="1" spans="1:7">
      <c r="A24" s="12">
        <v>16</v>
      </c>
      <c r="B24" s="17" t="s">
        <v>52</v>
      </c>
      <c r="C24" s="12" t="s">
        <v>10</v>
      </c>
      <c r="D24" s="17">
        <f>2*3</f>
        <v>6</v>
      </c>
      <c r="E24" s="17"/>
      <c r="F24" s="13">
        <f t="shared" ref="F24:F42" si="2">D24*E24</f>
        <v>0</v>
      </c>
      <c r="G24" s="17" t="s">
        <v>53</v>
      </c>
    </row>
    <row r="25" s="1" customFormat="1" ht="20" customHeight="1" spans="1:7">
      <c r="A25" s="12">
        <v>17</v>
      </c>
      <c r="B25" s="17" t="s">
        <v>54</v>
      </c>
      <c r="C25" s="12" t="s">
        <v>55</v>
      </c>
      <c r="D25" s="17">
        <v>1</v>
      </c>
      <c r="E25" s="17"/>
      <c r="F25" s="13">
        <f t="shared" si="2"/>
        <v>0</v>
      </c>
      <c r="G25" s="17" t="s">
        <v>56</v>
      </c>
    </row>
    <row r="26" s="1" customFormat="1" ht="20" customHeight="1" spans="1:7">
      <c r="A26" s="12">
        <v>18</v>
      </c>
      <c r="B26" s="17" t="s">
        <v>57</v>
      </c>
      <c r="C26" s="12" t="s">
        <v>55</v>
      </c>
      <c r="D26" s="17">
        <v>1</v>
      </c>
      <c r="E26" s="17"/>
      <c r="F26" s="13">
        <f t="shared" si="2"/>
        <v>0</v>
      </c>
      <c r="G26" s="17" t="s">
        <v>58</v>
      </c>
    </row>
    <row r="27" s="1" customFormat="1" ht="20" customHeight="1" spans="1:7">
      <c r="A27" s="12">
        <v>19</v>
      </c>
      <c r="B27" s="17" t="s">
        <v>59</v>
      </c>
      <c r="C27" s="12" t="s">
        <v>60</v>
      </c>
      <c r="D27" s="17">
        <v>21</v>
      </c>
      <c r="E27" s="17"/>
      <c r="F27" s="13">
        <f t="shared" si="2"/>
        <v>0</v>
      </c>
      <c r="G27" s="17" t="s">
        <v>61</v>
      </c>
    </row>
    <row r="28" s="1" customFormat="1" ht="20" customHeight="1" spans="1:7">
      <c r="A28" s="12">
        <v>20</v>
      </c>
      <c r="B28" s="17" t="s">
        <v>62</v>
      </c>
      <c r="C28" s="12" t="s">
        <v>63</v>
      </c>
      <c r="D28" s="17">
        <v>1</v>
      </c>
      <c r="E28" s="17"/>
      <c r="F28" s="13">
        <f t="shared" si="2"/>
        <v>0</v>
      </c>
      <c r="G28" s="17"/>
    </row>
    <row r="29" s="1" customFormat="1" ht="20" customHeight="1" spans="1:7">
      <c r="A29" s="12">
        <v>21</v>
      </c>
      <c r="B29" s="17" t="s">
        <v>64</v>
      </c>
      <c r="C29" s="12" t="s">
        <v>63</v>
      </c>
      <c r="D29" s="17">
        <v>1</v>
      </c>
      <c r="E29" s="17"/>
      <c r="F29" s="13">
        <f t="shared" si="2"/>
        <v>0</v>
      </c>
      <c r="G29" s="17" t="s">
        <v>65</v>
      </c>
    </row>
    <row r="30" s="1" customFormat="1" ht="20" customHeight="1" spans="1:7">
      <c r="A30" s="12">
        <v>22</v>
      </c>
      <c r="B30" s="17" t="s">
        <v>66</v>
      </c>
      <c r="C30" s="12" t="s">
        <v>10</v>
      </c>
      <c r="D30" s="17">
        <v>116</v>
      </c>
      <c r="E30" s="17"/>
      <c r="F30" s="13">
        <f t="shared" si="2"/>
        <v>0</v>
      </c>
      <c r="G30" s="17" t="s">
        <v>67</v>
      </c>
    </row>
    <row r="31" s="1" customFormat="1" ht="32" customHeight="1" spans="1:7">
      <c r="A31" s="12">
        <v>23</v>
      </c>
      <c r="B31" s="17" t="s">
        <v>68</v>
      </c>
      <c r="C31" s="12" t="s">
        <v>10</v>
      </c>
      <c r="D31" s="17">
        <f>2.1*1.6</f>
        <v>3.36</v>
      </c>
      <c r="E31" s="17"/>
      <c r="F31" s="13">
        <f t="shared" si="2"/>
        <v>0</v>
      </c>
      <c r="G31" s="12" t="s">
        <v>69</v>
      </c>
    </row>
    <row r="32" s="1" customFormat="1" ht="20" customHeight="1" spans="1:7">
      <c r="A32" s="12">
        <v>24</v>
      </c>
      <c r="B32" s="17" t="s">
        <v>70</v>
      </c>
      <c r="C32" s="12" t="s">
        <v>71</v>
      </c>
      <c r="D32" s="17">
        <v>1</v>
      </c>
      <c r="E32" s="17"/>
      <c r="F32" s="13">
        <f t="shared" si="2"/>
        <v>0</v>
      </c>
      <c r="G32" s="17" t="s">
        <v>72</v>
      </c>
    </row>
    <row r="33" s="1" customFormat="1" ht="20" customHeight="1" spans="1:7">
      <c r="A33" s="12">
        <v>25</v>
      </c>
      <c r="B33" s="17" t="s">
        <v>73</v>
      </c>
      <c r="C33" s="12" t="s">
        <v>10</v>
      </c>
      <c r="D33" s="17">
        <f>2.1*1.8</f>
        <v>3.78</v>
      </c>
      <c r="E33" s="17"/>
      <c r="F33" s="13">
        <f t="shared" si="2"/>
        <v>0</v>
      </c>
      <c r="G33" s="17" t="s">
        <v>74</v>
      </c>
    </row>
    <row r="34" s="1" customFormat="1" ht="44" customHeight="1" spans="1:7">
      <c r="A34" s="12">
        <v>26</v>
      </c>
      <c r="B34" s="17" t="s">
        <v>75</v>
      </c>
      <c r="C34" s="12" t="s">
        <v>15</v>
      </c>
      <c r="D34" s="17">
        <v>1</v>
      </c>
      <c r="E34" s="17"/>
      <c r="F34" s="13">
        <f t="shared" si="2"/>
        <v>0</v>
      </c>
      <c r="G34" s="12" t="s">
        <v>76</v>
      </c>
    </row>
    <row r="35" s="1" customFormat="1" ht="20" customHeight="1" spans="1:7">
      <c r="A35" s="12">
        <v>27</v>
      </c>
      <c r="B35" s="17" t="s">
        <v>77</v>
      </c>
      <c r="C35" s="12" t="s">
        <v>71</v>
      </c>
      <c r="D35" s="17">
        <v>2</v>
      </c>
      <c r="E35" s="17"/>
      <c r="F35" s="13">
        <f t="shared" si="2"/>
        <v>0</v>
      </c>
      <c r="G35" s="17" t="s">
        <v>78</v>
      </c>
    </row>
    <row r="36" s="1" customFormat="1" ht="20" customHeight="1" spans="1:7">
      <c r="A36" s="12">
        <v>28</v>
      </c>
      <c r="B36" s="17" t="s">
        <v>79</v>
      </c>
      <c r="C36" s="12" t="s">
        <v>71</v>
      </c>
      <c r="D36" s="17">
        <v>2</v>
      </c>
      <c r="E36" s="17"/>
      <c r="F36" s="13">
        <f t="shared" si="2"/>
        <v>0</v>
      </c>
      <c r="G36" s="17" t="s">
        <v>80</v>
      </c>
    </row>
    <row r="37" s="1" customFormat="1" ht="20" customHeight="1" spans="1:7">
      <c r="A37" s="12">
        <v>29</v>
      </c>
      <c r="B37" s="16" t="s">
        <v>81</v>
      </c>
      <c r="C37" s="16" t="s">
        <v>41</v>
      </c>
      <c r="D37" s="17">
        <v>7</v>
      </c>
      <c r="E37" s="17"/>
      <c r="F37" s="13">
        <f t="shared" si="2"/>
        <v>0</v>
      </c>
      <c r="G37" s="17" t="s">
        <v>82</v>
      </c>
    </row>
    <row r="38" s="1" customFormat="1" ht="20" customHeight="1" spans="1:7">
      <c r="A38" s="12">
        <v>30</v>
      </c>
      <c r="B38" s="16" t="s">
        <v>83</v>
      </c>
      <c r="C38" s="16" t="s">
        <v>41</v>
      </c>
      <c r="D38" s="16">
        <v>23</v>
      </c>
      <c r="E38" s="15"/>
      <c r="F38" s="13">
        <f t="shared" si="2"/>
        <v>0</v>
      </c>
      <c r="G38" s="17" t="s">
        <v>82</v>
      </c>
    </row>
    <row r="39" s="1" customFormat="1" ht="20" customHeight="1" spans="1:7">
      <c r="A39" s="12">
        <v>31</v>
      </c>
      <c r="B39" s="16" t="s">
        <v>84</v>
      </c>
      <c r="C39" s="16" t="s">
        <v>15</v>
      </c>
      <c r="D39" s="16">
        <v>1</v>
      </c>
      <c r="E39" s="15"/>
      <c r="F39" s="13">
        <f t="shared" si="2"/>
        <v>0</v>
      </c>
      <c r="G39" s="17" t="s">
        <v>85</v>
      </c>
    </row>
    <row r="40" s="1" customFormat="1" ht="20" customHeight="1" spans="1:7">
      <c r="A40" s="12">
        <v>32</v>
      </c>
      <c r="B40" s="12" t="s">
        <v>86</v>
      </c>
      <c r="C40" s="16" t="s">
        <v>41</v>
      </c>
      <c r="D40" s="17">
        <v>1</v>
      </c>
      <c r="E40" s="15"/>
      <c r="F40" s="13">
        <f t="shared" si="2"/>
        <v>0</v>
      </c>
      <c r="G40" s="17" t="s">
        <v>87</v>
      </c>
    </row>
    <row r="41" s="1" customFormat="1" ht="20" customHeight="1" spans="1:7">
      <c r="A41" s="12">
        <v>32</v>
      </c>
      <c r="B41" s="12" t="s">
        <v>88</v>
      </c>
      <c r="C41" s="16" t="s">
        <v>41</v>
      </c>
      <c r="D41" s="17">
        <v>2</v>
      </c>
      <c r="E41" s="15"/>
      <c r="F41" s="13">
        <f t="shared" si="2"/>
        <v>0</v>
      </c>
      <c r="G41" s="17" t="s">
        <v>87</v>
      </c>
    </row>
    <row r="42" s="1" customFormat="1" ht="20" customHeight="1" spans="1:7">
      <c r="A42" s="12">
        <v>33</v>
      </c>
      <c r="B42" s="12" t="s">
        <v>89</v>
      </c>
      <c r="C42" s="16" t="s">
        <v>15</v>
      </c>
      <c r="D42" s="17">
        <v>1</v>
      </c>
      <c r="E42" s="15"/>
      <c r="F42" s="13">
        <f t="shared" si="2"/>
        <v>0</v>
      </c>
      <c r="G42" s="17" t="s">
        <v>87</v>
      </c>
    </row>
    <row r="43" s="1" customFormat="1" ht="20" customHeight="1" spans="1:7">
      <c r="A43" s="12"/>
      <c r="B43" s="12" t="s">
        <v>6</v>
      </c>
      <c r="C43" s="12"/>
      <c r="D43" s="13"/>
      <c r="E43" s="13"/>
      <c r="F43" s="13">
        <f>SUM(F9:F42)</f>
        <v>0</v>
      </c>
      <c r="G43" s="12"/>
    </row>
    <row r="44" s="1" customFormat="1" ht="20" customHeight="1" spans="1:7">
      <c r="A44" s="18" t="s">
        <v>90</v>
      </c>
      <c r="B44" s="18"/>
      <c r="C44" s="18"/>
      <c r="D44" s="18"/>
      <c r="E44" s="17"/>
      <c r="F44" s="18"/>
      <c r="G44" s="18"/>
    </row>
    <row r="45" s="2" customFormat="1" ht="20" customHeight="1" spans="1:7">
      <c r="A45" s="17">
        <v>1</v>
      </c>
      <c r="B45" s="17" t="s">
        <v>91</v>
      </c>
      <c r="C45" s="17" t="s">
        <v>15</v>
      </c>
      <c r="D45" s="19">
        <v>1</v>
      </c>
      <c r="E45" s="13"/>
      <c r="F45" s="19">
        <f t="shared" ref="F45:F50" si="3">E45*D45</f>
        <v>0</v>
      </c>
      <c r="G45" s="17"/>
    </row>
    <row r="46" ht="20" customHeight="1" spans="1:7">
      <c r="A46" s="17">
        <v>2</v>
      </c>
      <c r="B46" s="17" t="s">
        <v>92</v>
      </c>
      <c r="C46" s="17" t="s">
        <v>15</v>
      </c>
      <c r="D46" s="19">
        <v>1</v>
      </c>
      <c r="E46" s="13"/>
      <c r="F46" s="19">
        <f t="shared" si="3"/>
        <v>0</v>
      </c>
      <c r="G46" s="17"/>
    </row>
    <row r="47" ht="20" customHeight="1" spans="1:7">
      <c r="A47" s="17">
        <v>3</v>
      </c>
      <c r="B47" s="17" t="s">
        <v>93</v>
      </c>
      <c r="C47" s="17" t="s">
        <v>15</v>
      </c>
      <c r="D47" s="19">
        <v>1</v>
      </c>
      <c r="E47" s="13"/>
      <c r="F47" s="19">
        <f t="shared" si="3"/>
        <v>0</v>
      </c>
      <c r="G47" s="17"/>
    </row>
    <row r="48" ht="20" customHeight="1" spans="1:7">
      <c r="A48" s="17">
        <v>4</v>
      </c>
      <c r="B48" s="17" t="s">
        <v>94</v>
      </c>
      <c r="C48" s="17" t="s">
        <v>15</v>
      </c>
      <c r="D48" s="19">
        <v>1</v>
      </c>
      <c r="E48" s="13"/>
      <c r="F48" s="19">
        <f t="shared" si="3"/>
        <v>0</v>
      </c>
      <c r="G48" s="17"/>
    </row>
    <row r="49" ht="20" customHeight="1" spans="1:7">
      <c r="A49" s="17">
        <v>5</v>
      </c>
      <c r="B49" s="17" t="s">
        <v>95</v>
      </c>
      <c r="C49" s="17" t="s">
        <v>15</v>
      </c>
      <c r="D49" s="19">
        <v>1</v>
      </c>
      <c r="E49" s="13"/>
      <c r="F49" s="19">
        <f t="shared" si="3"/>
        <v>0</v>
      </c>
      <c r="G49" s="17"/>
    </row>
    <row r="50" ht="20" customHeight="1" spans="1:7">
      <c r="A50" s="17">
        <v>6</v>
      </c>
      <c r="B50" s="17" t="s">
        <v>96</v>
      </c>
      <c r="C50" s="17" t="s">
        <v>15</v>
      </c>
      <c r="D50" s="19">
        <v>1</v>
      </c>
      <c r="E50" s="13"/>
      <c r="F50" s="19">
        <f t="shared" si="3"/>
        <v>0</v>
      </c>
      <c r="G50" s="17"/>
    </row>
    <row r="51" ht="20" customHeight="1" spans="1:7">
      <c r="A51" s="20"/>
      <c r="B51" s="17" t="s">
        <v>6</v>
      </c>
      <c r="C51" s="17"/>
      <c r="D51" s="19"/>
      <c r="E51" s="19"/>
      <c r="F51" s="19">
        <f>SUM(F45:F50)</f>
        <v>0</v>
      </c>
      <c r="G51" s="12"/>
    </row>
    <row r="52" ht="20" customHeight="1" spans="1:7">
      <c r="A52" s="21"/>
      <c r="B52" s="21" t="s">
        <v>97</v>
      </c>
      <c r="C52" s="21"/>
      <c r="D52" s="21"/>
      <c r="E52" s="21"/>
      <c r="F52" s="22">
        <f>F51+F43+F7</f>
        <v>0</v>
      </c>
      <c r="G52" s="21" t="s">
        <v>98</v>
      </c>
    </row>
    <row r="53" ht="20" customHeight="1"/>
    <row r="54" ht="23" customHeight="1"/>
  </sheetData>
  <mergeCells count="5">
    <mergeCell ref="A1:G1"/>
    <mergeCell ref="A3:G3"/>
    <mergeCell ref="A8:G8"/>
    <mergeCell ref="A44:G44"/>
    <mergeCell ref="C52:E52"/>
  </mergeCells>
  <pageMargins left="0.472222222222222" right="0.314583333333333" top="0.275" bottom="0.472222222222222" header="0.156944444444444" footer="0.236111111111111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3楼结构仓库改造工程量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bb</cp:lastModifiedBy>
  <dcterms:created xsi:type="dcterms:W3CDTF">2022-12-12T21:24:00Z</dcterms:created>
  <dcterms:modified xsi:type="dcterms:W3CDTF">2025-08-14T01:04:16Z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30FC00EA5A254FEFAF8BF6F723A297D0_13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